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 activeTab="1"/>
  </bookViews>
  <sheets>
    <sheet name="Travaux" sheetId="1" r:id="rId1"/>
    <sheet name="Fonctionnement" sheetId="4" r:id="rId2"/>
  </sheets>
  <definedNames>
    <definedName name="_xlnm.Print_Area" localSheetId="1">Fonctionnement!$A$1:$M$32</definedName>
    <definedName name="_xlnm.Print_Area" localSheetId="0">Travaux!$A$1:$K$31</definedName>
  </definedNames>
  <calcPr calcId="162913"/>
</workbook>
</file>

<file path=xl/calcChain.xml><?xml version="1.0" encoding="utf-8"?>
<calcChain xmlns="http://schemas.openxmlformats.org/spreadsheetml/2006/main">
  <c r="M32" i="4" l="1"/>
  <c r="H30" i="4"/>
  <c r="I7" i="4"/>
  <c r="D8" i="4" s="1"/>
  <c r="I8" i="4"/>
  <c r="D10" i="4" s="1"/>
  <c r="D29" i="4" s="1"/>
  <c r="H9" i="4"/>
  <c r="I9" i="4" l="1"/>
  <c r="H16" i="1"/>
  <c r="F11" i="1" l="1"/>
  <c r="H6" i="1"/>
  <c r="H13" i="1"/>
  <c r="C10" i="1" s="1"/>
  <c r="H25" i="1"/>
  <c r="H24" i="1"/>
  <c r="H23" i="1"/>
  <c r="H22" i="1"/>
  <c r="H21" i="1"/>
  <c r="H20" i="1"/>
  <c r="H19" i="1"/>
  <c r="H18" i="1"/>
  <c r="H17" i="1"/>
  <c r="H15" i="1"/>
  <c r="H7" i="1"/>
  <c r="H8" i="1"/>
  <c r="H9" i="1"/>
  <c r="C5" i="1" s="1"/>
  <c r="H10" i="1"/>
  <c r="C6" i="1" s="1"/>
  <c r="J21" i="1"/>
  <c r="J16" i="1"/>
  <c r="F14" i="1"/>
  <c r="H14" i="1" l="1"/>
  <c r="C11" i="1" s="1"/>
  <c r="H5" i="1"/>
  <c r="H11" i="1" s="1"/>
  <c r="G11" i="1" s="1"/>
  <c r="F12" i="1"/>
  <c r="F4" i="1" s="1"/>
  <c r="F26" i="1" s="1"/>
  <c r="J26" i="1"/>
  <c r="G14" i="1" l="1"/>
  <c r="C4" i="1"/>
  <c r="C7" i="1" s="1"/>
  <c r="H12" i="1"/>
  <c r="G12" i="1" s="1"/>
  <c r="C8" i="1" l="1"/>
  <c r="H4" i="1"/>
  <c r="G4" i="1" s="1"/>
  <c r="H26" i="1" l="1"/>
  <c r="C9" i="1"/>
  <c r="C12" i="1" s="1"/>
  <c r="C26" i="1" l="1"/>
  <c r="C25" i="1"/>
  <c r="G26" i="1"/>
  <c r="J28" i="1"/>
  <c r="I28" i="1" s="1"/>
  <c r="K4" i="1"/>
  <c r="K21" i="1"/>
  <c r="K15" i="1"/>
  <c r="K5" i="1"/>
  <c r="K14" i="1"/>
  <c r="K26" i="1"/>
  <c r="K12" i="1"/>
  <c r="J27" i="1"/>
  <c r="K16" i="1"/>
  <c r="K13" i="1"/>
</calcChain>
</file>

<file path=xl/sharedStrings.xml><?xml version="1.0" encoding="utf-8"?>
<sst xmlns="http://schemas.openxmlformats.org/spreadsheetml/2006/main" count="146" uniqueCount="136">
  <si>
    <t>Définition des prix</t>
  </si>
  <si>
    <t>Etudes/prestations intellectuelles</t>
  </si>
  <si>
    <t>Assurances</t>
  </si>
  <si>
    <t>Montants (euros TTC)</t>
  </si>
  <si>
    <t xml:space="preserve">Coût travaux </t>
  </si>
  <si>
    <t>Provisions pour divers aléas (5 %)</t>
  </si>
  <si>
    <t>Provisions pour révisions (5%)</t>
  </si>
  <si>
    <t>Autres coûts</t>
  </si>
  <si>
    <t>Charges Foncières</t>
  </si>
  <si>
    <t>Case à saisir</t>
  </si>
  <si>
    <t>Coût prévisionnel de l’opération</t>
  </si>
  <si>
    <t>Coût total de l'opération (Total 2)</t>
  </si>
  <si>
    <t>Plan de financement prévisionnel de l’opération</t>
  </si>
  <si>
    <t>%</t>
  </si>
  <si>
    <t xml:space="preserve">ARS </t>
  </si>
  <si>
    <t xml:space="preserve">fonds propres </t>
  </si>
  <si>
    <t>Montant</t>
  </si>
  <si>
    <t>Montant TTC</t>
  </si>
  <si>
    <t>Montant HT</t>
  </si>
  <si>
    <r>
      <t xml:space="preserve">Autres : </t>
    </r>
    <r>
      <rPr>
        <sz val="11"/>
        <color theme="1"/>
        <rFont val="Calibri"/>
        <family val="2"/>
        <scheme val="minor"/>
      </rPr>
      <t>(préciser)</t>
    </r>
  </si>
  <si>
    <t>Emplois (ou dépenses d'investissement)</t>
  </si>
  <si>
    <t>Ressources (ou financement d'investissement)</t>
  </si>
  <si>
    <r>
      <t xml:space="preserve">Autres : </t>
    </r>
    <r>
      <rPr>
        <sz val="11"/>
        <color theme="1"/>
        <rFont val="Calibri"/>
        <family val="2"/>
        <scheme val="minor"/>
      </rPr>
      <t>(preciser)</t>
    </r>
  </si>
  <si>
    <t>Aide/subvention du Département</t>
  </si>
  <si>
    <t>Aide/Subvention de la Région</t>
  </si>
  <si>
    <t>Aide/subvention de la Commune</t>
  </si>
  <si>
    <t>Fonds européens</t>
  </si>
  <si>
    <t>Financement Total</t>
  </si>
  <si>
    <t>Emprunts auprès des organismes bancaires :</t>
  </si>
  <si>
    <t xml:space="preserve">Avec subvention </t>
  </si>
  <si>
    <t xml:space="preserve">Sans subvention </t>
  </si>
  <si>
    <t>Nombre de m² des nouveaux locaux ?</t>
  </si>
  <si>
    <t>Loyer /m² /annuel actuel ?</t>
  </si>
  <si>
    <t>Tx de TVA</t>
  </si>
  <si>
    <t>o   Montant total</t>
  </si>
  <si>
    <t>o   Taux Global du prêt</t>
  </si>
  <si>
    <t>o   Organisme prêteur </t>
  </si>
  <si>
    <t>o   Durée du prêt(en mois)</t>
  </si>
  <si>
    <t>Coût total travaux (Total 1)</t>
  </si>
  <si>
    <t>Frais divers</t>
  </si>
  <si>
    <t>Travaux d'aménagement intérieur</t>
  </si>
  <si>
    <t>Travaux d'aménagement extérieur</t>
  </si>
  <si>
    <t>Travaux sur de l'ancien (Achat locaux déjà bâtis…)</t>
  </si>
  <si>
    <t>Travaux sur du neuf (Achat neuf…)</t>
  </si>
  <si>
    <t>Nouveaux Loyer /m² /annuel actuel (hors emprunt) ?</t>
  </si>
  <si>
    <t>Nombre d'années d'amortissement* ?</t>
  </si>
  <si>
    <t>Achats</t>
  </si>
  <si>
    <t>Autres I&amp;T</t>
  </si>
  <si>
    <t>Loc. mat &amp; log.</t>
  </si>
  <si>
    <t>Entretien</t>
  </si>
  <si>
    <t>Intérim</t>
  </si>
  <si>
    <t>Petit équipt</t>
  </si>
  <si>
    <t>Elec&amp;Eau</t>
  </si>
  <si>
    <t>Honor.</t>
  </si>
  <si>
    <t>Assur.</t>
  </si>
  <si>
    <t>Véhic.</t>
  </si>
  <si>
    <t>Frais dépl.</t>
  </si>
  <si>
    <t>Frais réc.</t>
  </si>
  <si>
    <t>Fourn., abo. Tel &amp; int.</t>
  </si>
  <si>
    <t>Frais actes</t>
  </si>
  <si>
    <t>Cotis.</t>
  </si>
  <si>
    <t>Frais div.</t>
  </si>
  <si>
    <t>Frais fi.</t>
  </si>
  <si>
    <t>Amort.</t>
  </si>
  <si>
    <t>Intitulé des charges</t>
  </si>
  <si>
    <t>Loc. téléphone</t>
  </si>
  <si>
    <t>Assurance</t>
  </si>
  <si>
    <t>Total</t>
  </si>
  <si>
    <t>Amortissements</t>
  </si>
  <si>
    <t>Frais financiers, frais d'épargne…</t>
  </si>
  <si>
    <t>Cotisations</t>
  </si>
  <si>
    <t>Frais d'actes</t>
  </si>
  <si>
    <t>Fournitures de bureau, frais postaux, téléphonie et services bancaires…</t>
  </si>
  <si>
    <t>Frais divers, documentation, compte épargne</t>
  </si>
  <si>
    <t>Frais de réception, missions, cadeaux, dons…</t>
  </si>
  <si>
    <t>Description et exemple</t>
  </si>
  <si>
    <t>Loyer et charges locatives</t>
  </si>
  <si>
    <t>Entretien et produits d'entretien, réparations, maintenances, déchets (DASRi…)…</t>
  </si>
  <si>
    <t>Eau, énergie (EDF, GDF…)</t>
  </si>
  <si>
    <t>Honoraires et actes à honoraires</t>
  </si>
  <si>
    <t>Véhicules</t>
  </si>
  <si>
    <t>Frais de déplacement</t>
  </si>
  <si>
    <t>Montant (euros) en année pleine de fonctionnement</t>
  </si>
  <si>
    <t>Somme des charges en année pleine</t>
  </si>
  <si>
    <t>Petit équipement</t>
  </si>
  <si>
    <t>Frais d'intérim</t>
  </si>
  <si>
    <t>Hypothèses sur les charges salariales</t>
  </si>
  <si>
    <t>Hypothèses sur le loyer</t>
  </si>
  <si>
    <t xml:space="preserve">Surface </t>
  </si>
  <si>
    <t>CET…</t>
  </si>
  <si>
    <t>Projection des charges de fonctionnement en année pleine</t>
  </si>
  <si>
    <t>Loyer (2)</t>
  </si>
  <si>
    <t>CFE (1)</t>
  </si>
  <si>
    <t>Prix annuel / m² et au global</t>
  </si>
  <si>
    <t>Généraliste</t>
  </si>
  <si>
    <t>Chirurgien-Dentiste</t>
  </si>
  <si>
    <t>Dermatologue</t>
  </si>
  <si>
    <t>Gynécologue</t>
  </si>
  <si>
    <t>Ophtalmologue</t>
  </si>
  <si>
    <t>ORL</t>
  </si>
  <si>
    <t>Psychiatre</t>
  </si>
  <si>
    <t>Pédiatre</t>
  </si>
  <si>
    <t>Angiologue</t>
  </si>
  <si>
    <t>Cardiologue</t>
  </si>
  <si>
    <t>Gastro-entérologue</t>
  </si>
  <si>
    <t>Allergologue</t>
  </si>
  <si>
    <t>Endocrinologue</t>
  </si>
  <si>
    <t>Rhumatologue</t>
  </si>
  <si>
    <t>Neurologue</t>
  </si>
  <si>
    <t>Pneumologue</t>
  </si>
  <si>
    <t>Kinésithérapeute</t>
  </si>
  <si>
    <t>Infirmier</t>
  </si>
  <si>
    <t>Podologue</t>
  </si>
  <si>
    <t>Psychologue</t>
  </si>
  <si>
    <t>Ostéopathe</t>
  </si>
  <si>
    <t>Orthoptiste</t>
  </si>
  <si>
    <t>Orthophoniste</t>
  </si>
  <si>
    <t>Diététicien</t>
  </si>
  <si>
    <t>Sage-femme</t>
  </si>
  <si>
    <t>Autres médicaux</t>
  </si>
  <si>
    <t>Autres para-médicaux</t>
  </si>
  <si>
    <t>Autres</t>
  </si>
  <si>
    <t>Contribution mensuelle (euros)</t>
  </si>
  <si>
    <t>Professionnels</t>
  </si>
  <si>
    <t>Total salarial</t>
  </si>
  <si>
    <t>Professions*</t>
  </si>
  <si>
    <t>* Exemple :  secrétaire, personnel d'entretien…</t>
  </si>
  <si>
    <t>*Un amortissement entre 10 et 20 ans est recommandé selon qu'il s'agit respectivement de travaux ou  de construction</t>
  </si>
  <si>
    <t>** Mettre ici le salaire net + charges sociales + taxes sur salaires</t>
  </si>
  <si>
    <t>Salaires nets, charges sociales et taxes sur salaires</t>
  </si>
  <si>
    <t>Masse salariale</t>
  </si>
  <si>
    <t>Achats divers</t>
  </si>
  <si>
    <t>Salaires estimés** (euros)</t>
  </si>
  <si>
    <t xml:space="preserve">CFE (1)  </t>
  </si>
  <si>
    <t xml:space="preserve">Loyer (2)  </t>
  </si>
  <si>
    <t xml:space="preserve">Hypothèses recettes par rapport aux consultations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</si>
</sst>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\ &quot;€&quot;"/>
    <numFmt numFmtId="165" formatCode="#,##0\ &quot;€&quot;"/>
    <numFmt numFmtId="166" formatCode="0.0%"/>
    <numFmt numFmtId="167" formatCode="#,##0.000"/>
    <numFmt numFmtId="168" formatCode="#,##0&quot; m²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0" fillId="2" borderId="0" xfId="0" applyFont="1" applyFill="1" applyProtection="1">
      <protection locked="0"/>
    </xf>
    <xf numFmtId="165" fontId="0" fillId="2" borderId="0" xfId="0" applyNumberFormat="1" applyFont="1" applyFill="1" applyProtection="1">
      <protection locked="0"/>
    </xf>
    <xf numFmtId="166" fontId="0" fillId="2" borderId="0" xfId="0" applyNumberFormat="1" applyFont="1" applyFill="1" applyProtection="1">
      <protection locked="0"/>
    </xf>
    <xf numFmtId="165" fontId="0" fillId="4" borderId="20" xfId="0" applyNumberFormat="1" applyFont="1" applyFill="1" applyBorder="1" applyAlignment="1" applyProtection="1">
      <alignment horizontal="center" vertical="center" wrapText="1"/>
      <protection locked="0"/>
    </xf>
    <xf numFmtId="165" fontId="8" fillId="4" borderId="40" xfId="0" applyNumberFormat="1" applyFont="1" applyFill="1" applyBorder="1" applyAlignment="1" applyProtection="1">
      <alignment horizontal="right" vertical="center" wrapText="1"/>
      <protection locked="0"/>
    </xf>
    <xf numFmtId="166" fontId="8" fillId="4" borderId="46" xfId="1" applyNumberFormat="1" applyFont="1" applyFill="1" applyBorder="1" applyAlignment="1" applyProtection="1">
      <alignment horizontal="right" vertical="center" wrapText="1"/>
      <protection locked="0"/>
    </xf>
    <xf numFmtId="165" fontId="8" fillId="4" borderId="27" xfId="0" applyNumberFormat="1" applyFont="1" applyFill="1" applyBorder="1" applyAlignment="1" applyProtection="1">
      <alignment horizontal="right" vertical="center" wrapText="1"/>
      <protection locked="0"/>
    </xf>
    <xf numFmtId="166" fontId="8" fillId="4" borderId="47" xfId="1" applyNumberFormat="1" applyFont="1" applyFill="1" applyBorder="1" applyAlignment="1" applyProtection="1">
      <alignment horizontal="right" vertical="center" wrapText="1"/>
      <protection locked="0"/>
    </xf>
    <xf numFmtId="165" fontId="8" fillId="4" borderId="34" xfId="0" applyNumberFormat="1" applyFont="1" applyFill="1" applyBorder="1" applyAlignment="1" applyProtection="1">
      <alignment horizontal="right" vertical="center" wrapText="1"/>
      <protection locked="0"/>
    </xf>
    <xf numFmtId="166" fontId="8" fillId="4" borderId="48" xfId="1" applyNumberFormat="1" applyFont="1" applyFill="1" applyBorder="1" applyAlignment="1" applyProtection="1">
      <alignment horizontal="right" vertical="center" wrapText="1"/>
      <protection locked="0"/>
    </xf>
    <xf numFmtId="165" fontId="0" fillId="4" borderId="2" xfId="0" applyNumberFormat="1" applyFont="1" applyFill="1" applyBorder="1" applyAlignment="1" applyProtection="1">
      <alignment horizontal="center" vertical="center" wrapText="1"/>
      <protection locked="0"/>
    </xf>
    <xf numFmtId="165" fontId="0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0" fillId="4" borderId="5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30" xfId="0" applyFont="1" applyFill="1" applyBorder="1" applyAlignment="1" applyProtection="1">
      <alignment horizontal="right" vertical="center" wrapText="1"/>
      <protection locked="0"/>
    </xf>
    <xf numFmtId="165" fontId="8" fillId="4" borderId="25" xfId="0" applyNumberFormat="1" applyFont="1" applyFill="1" applyBorder="1" applyAlignment="1" applyProtection="1">
      <alignment horizontal="right" vertical="center" wrapText="1"/>
      <protection locked="0"/>
    </xf>
    <xf numFmtId="166" fontId="8" fillId="4" borderId="49" xfId="1" applyNumberFormat="1" applyFont="1" applyFill="1" applyBorder="1" applyAlignment="1" applyProtection="1">
      <alignment horizontal="right" vertical="center" wrapText="1"/>
      <protection locked="0"/>
    </xf>
    <xf numFmtId="0" fontId="8" fillId="4" borderId="31" xfId="0" applyFont="1" applyFill="1" applyBorder="1" applyAlignment="1" applyProtection="1">
      <alignment horizontal="right" vertical="center" wrapText="1"/>
      <protection locked="0"/>
    </xf>
    <xf numFmtId="166" fontId="8" fillId="4" borderId="47" xfId="0" applyNumberFormat="1" applyFont="1" applyFill="1" applyBorder="1" applyAlignment="1" applyProtection="1">
      <alignment horizontal="right" vertical="center" wrapText="1"/>
      <protection locked="0"/>
    </xf>
    <xf numFmtId="165" fontId="8" fillId="4" borderId="20" xfId="0" applyNumberFormat="1" applyFont="1" applyFill="1" applyBorder="1" applyAlignment="1" applyProtection="1">
      <alignment horizontal="center" vertical="center" wrapText="1"/>
      <protection locked="0"/>
    </xf>
    <xf numFmtId="164" fontId="4" fillId="4" borderId="5" xfId="0" applyNumberFormat="1" applyFont="1" applyFill="1" applyBorder="1" applyAlignment="1" applyProtection="1">
      <alignment horizontal="center" vertical="center" wrapText="1"/>
      <protection locked="0"/>
    </xf>
    <xf numFmtId="3" fontId="8" fillId="4" borderId="26" xfId="0" applyNumberFormat="1" applyFont="1" applyFill="1" applyBorder="1" applyAlignment="1" applyProtection="1">
      <alignment horizontal="center" vertical="center"/>
      <protection locked="0"/>
    </xf>
    <xf numFmtId="0" fontId="8" fillId="4" borderId="29" xfId="0" applyFont="1" applyFill="1" applyBorder="1" applyAlignment="1" applyProtection="1">
      <alignment horizontal="center" vertical="center"/>
      <protection locked="0"/>
    </xf>
    <xf numFmtId="0" fontId="8" fillId="4" borderId="33" xfId="0" applyFont="1" applyFill="1" applyBorder="1" applyAlignment="1" applyProtection="1">
      <alignment horizontal="right" vertical="center" wrapText="1"/>
      <protection locked="0"/>
    </xf>
    <xf numFmtId="166" fontId="8" fillId="4" borderId="48" xfId="0" applyNumberFormat="1" applyFont="1" applyFill="1" applyBorder="1" applyAlignment="1" applyProtection="1">
      <alignment horizontal="right" vertical="center" wrapText="1"/>
      <protection locked="0"/>
    </xf>
    <xf numFmtId="166" fontId="0" fillId="2" borderId="0" xfId="0" applyNumberFormat="1" applyFont="1" applyFill="1" applyProtection="1"/>
    <xf numFmtId="166" fontId="9" fillId="5" borderId="5" xfId="0" applyNumberFormat="1" applyFont="1" applyFill="1" applyBorder="1" applyAlignment="1" applyProtection="1">
      <alignment horizontal="center" vertical="center" wrapText="1"/>
    </xf>
    <xf numFmtId="166" fontId="0" fillId="2" borderId="20" xfId="0" applyNumberFormat="1" applyFont="1" applyFill="1" applyBorder="1" applyAlignment="1" applyProtection="1">
      <alignment horizontal="center" vertical="center" wrapText="1"/>
    </xf>
    <xf numFmtId="166" fontId="0" fillId="2" borderId="2" xfId="0" applyNumberFormat="1" applyFont="1" applyFill="1" applyBorder="1" applyAlignment="1" applyProtection="1">
      <alignment horizontal="center" vertical="center" wrapText="1"/>
    </xf>
    <xf numFmtId="166" fontId="0" fillId="2" borderId="28" xfId="0" applyNumberFormat="1" applyFont="1" applyFill="1" applyBorder="1" applyAlignment="1" applyProtection="1">
      <alignment vertical="center" wrapText="1"/>
    </xf>
    <xf numFmtId="166" fontId="0" fillId="2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ont="1" applyFill="1" applyProtection="1"/>
    <xf numFmtId="165" fontId="0" fillId="2" borderId="0" xfId="0" applyNumberFormat="1" applyFont="1" applyFill="1" applyProtection="1"/>
    <xf numFmtId="165" fontId="8" fillId="2" borderId="0" xfId="0" applyNumberFormat="1" applyFont="1" applyFill="1" applyAlignment="1" applyProtection="1">
      <alignment horizontal="right"/>
    </xf>
    <xf numFmtId="0" fontId="0" fillId="2" borderId="0" xfId="0" applyFont="1" applyFill="1" applyAlignment="1" applyProtection="1">
      <alignment horizontal="right"/>
    </xf>
    <xf numFmtId="165" fontId="0" fillId="2" borderId="0" xfId="0" applyNumberFormat="1" applyFont="1" applyFill="1" applyAlignment="1" applyProtection="1">
      <alignment horizontal="center" vertical="center"/>
    </xf>
    <xf numFmtId="0" fontId="3" fillId="2" borderId="23" xfId="0" applyFont="1" applyFill="1" applyBorder="1" applyAlignment="1" applyProtection="1">
      <alignment horizontal="center" vertical="center" wrapText="1"/>
    </xf>
    <xf numFmtId="165" fontId="0" fillId="2" borderId="5" xfId="0" applyNumberFormat="1" applyFont="1" applyFill="1" applyBorder="1" applyAlignment="1" applyProtection="1">
      <alignment horizontal="center" vertical="center" wrapText="1"/>
    </xf>
    <xf numFmtId="166" fontId="0" fillId="2" borderId="1" xfId="1" applyNumberFormat="1" applyFont="1" applyFill="1" applyBorder="1" applyAlignment="1" applyProtection="1">
      <alignment horizontal="center"/>
    </xf>
    <xf numFmtId="165" fontId="0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165" fontId="0" fillId="2" borderId="2" xfId="0" applyNumberFormat="1" applyFont="1" applyFill="1" applyBorder="1" applyAlignment="1" applyProtection="1">
      <alignment horizontal="center" vertical="center" wrapText="1"/>
    </xf>
    <xf numFmtId="0" fontId="2" fillId="5" borderId="5" xfId="0" applyFont="1" applyFill="1" applyBorder="1" applyAlignment="1" applyProtection="1">
      <alignment horizontal="center" vertical="center" wrapText="1"/>
    </xf>
    <xf numFmtId="0" fontId="3" fillId="2" borderId="20" xfId="0" applyFont="1" applyFill="1" applyBorder="1" applyAlignment="1" applyProtection="1">
      <alignment horizontal="center" vertical="center" wrapText="1"/>
    </xf>
    <xf numFmtId="0" fontId="8" fillId="2" borderId="20" xfId="0" applyFont="1" applyFill="1" applyBorder="1" applyAlignment="1" applyProtection="1">
      <alignment horizontal="left" vertical="center" wrapText="1" indent="10"/>
    </xf>
    <xf numFmtId="0" fontId="8" fillId="2" borderId="2" xfId="0" applyFont="1" applyFill="1" applyBorder="1" applyAlignment="1" applyProtection="1">
      <alignment horizontal="left" vertical="center" wrapText="1" indent="10"/>
    </xf>
    <xf numFmtId="165" fontId="2" fillId="5" borderId="5" xfId="0" applyNumberFormat="1" applyFont="1" applyFill="1" applyBorder="1" applyAlignment="1" applyProtection="1">
      <alignment horizontal="center" vertical="center" wrapText="1"/>
    </xf>
    <xf numFmtId="165" fontId="0" fillId="2" borderId="20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vertical="center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165" fontId="9" fillId="3" borderId="1" xfId="0" applyNumberFormat="1" applyFont="1" applyFill="1" applyBorder="1" applyAlignment="1" applyProtection="1">
      <alignment horizontal="center" vertical="center" wrapText="1"/>
    </xf>
    <xf numFmtId="0" fontId="0" fillId="2" borderId="8" xfId="0" applyFont="1" applyFill="1" applyBorder="1" applyProtection="1"/>
    <xf numFmtId="165" fontId="0" fillId="2" borderId="9" xfId="0" applyNumberFormat="1" applyFont="1" applyFill="1" applyBorder="1" applyProtection="1"/>
    <xf numFmtId="0" fontId="3" fillId="2" borderId="5" xfId="0" applyFont="1" applyFill="1" applyBorder="1" applyAlignment="1" applyProtection="1">
      <alignment horizontal="center" vertical="center" wrapText="1"/>
    </xf>
    <xf numFmtId="165" fontId="0" fillId="2" borderId="1" xfId="0" applyNumberFormat="1" applyFont="1" applyFill="1" applyBorder="1" applyAlignment="1" applyProtection="1">
      <alignment horizontal="center"/>
    </xf>
    <xf numFmtId="165" fontId="0" fillId="2" borderId="7" xfId="0" applyNumberFormat="1" applyFont="1" applyFill="1" applyBorder="1" applyProtection="1"/>
    <xf numFmtId="0" fontId="8" fillId="2" borderId="39" xfId="0" applyFont="1" applyFill="1" applyBorder="1" applyAlignment="1" applyProtection="1">
      <alignment horizontal="right" vertical="center" wrapText="1"/>
    </xf>
    <xf numFmtId="0" fontId="8" fillId="2" borderId="31" xfId="0" applyFont="1" applyFill="1" applyBorder="1" applyAlignment="1" applyProtection="1">
      <alignment horizontal="right" vertical="center" wrapText="1"/>
    </xf>
    <xf numFmtId="0" fontId="8" fillId="2" borderId="32" xfId="0" applyFont="1" applyFill="1" applyBorder="1" applyAlignment="1" applyProtection="1">
      <alignment horizontal="right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166" fontId="0" fillId="2" borderId="2" xfId="1" applyNumberFormat="1" applyFont="1" applyFill="1" applyBorder="1" applyAlignment="1" applyProtection="1">
      <alignment horizontal="center" vertical="center" wrapText="1"/>
    </xf>
    <xf numFmtId="165" fontId="8" fillId="2" borderId="41" xfId="0" applyNumberFormat="1" applyFont="1" applyFill="1" applyBorder="1" applyAlignment="1" applyProtection="1">
      <alignment horizontal="right" vertical="center" wrapText="1"/>
    </xf>
    <xf numFmtId="165" fontId="8" fillId="2" borderId="37" xfId="0" applyNumberFormat="1" applyFont="1" applyFill="1" applyBorder="1" applyAlignment="1" applyProtection="1">
      <alignment horizontal="right" vertical="center" wrapText="1"/>
    </xf>
    <xf numFmtId="165" fontId="8" fillId="2" borderId="36" xfId="0" applyNumberFormat="1" applyFont="1" applyFill="1" applyBorder="1" applyAlignment="1" applyProtection="1">
      <alignment horizontal="right" vertical="center" wrapText="1"/>
    </xf>
    <xf numFmtId="165" fontId="8" fillId="2" borderId="26" xfId="0" applyNumberFormat="1" applyFont="1" applyFill="1" applyBorder="1" applyAlignment="1" applyProtection="1">
      <alignment horizontal="right" vertical="center" wrapText="1"/>
    </xf>
    <xf numFmtId="165" fontId="8" fillId="2" borderId="28" xfId="0" applyNumberFormat="1" applyFont="1" applyFill="1" applyBorder="1" applyAlignment="1" applyProtection="1">
      <alignment horizontal="right" vertical="center" wrapText="1"/>
    </xf>
    <xf numFmtId="165" fontId="8" fillId="2" borderId="35" xfId="0" applyNumberFormat="1" applyFont="1" applyFill="1" applyBorder="1" applyAlignment="1" applyProtection="1">
      <alignment horizontal="right" vertical="center" wrapText="1"/>
    </xf>
    <xf numFmtId="0" fontId="4" fillId="2" borderId="44" xfId="0" applyFont="1" applyFill="1" applyBorder="1" applyAlignment="1" applyProtection="1">
      <alignment horizontal="center" vertical="center" wrapText="1"/>
    </xf>
    <xf numFmtId="164" fontId="0" fillId="2" borderId="45" xfId="0" applyNumberFormat="1" applyFont="1" applyFill="1" applyBorder="1" applyProtection="1"/>
    <xf numFmtId="0" fontId="4" fillId="2" borderId="32" xfId="0" applyFont="1" applyFill="1" applyBorder="1" applyAlignment="1" applyProtection="1">
      <alignment horizontal="center" vertical="center" wrapText="1"/>
    </xf>
    <xf numFmtId="164" fontId="0" fillId="2" borderId="29" xfId="0" applyNumberFormat="1" applyFont="1" applyFill="1" applyBorder="1" applyProtection="1"/>
    <xf numFmtId="164" fontId="0" fillId="2" borderId="0" xfId="0" applyNumberFormat="1" applyFont="1" applyFill="1" applyProtection="1"/>
    <xf numFmtId="0" fontId="0" fillId="2" borderId="10" xfId="0" applyFont="1" applyFill="1" applyBorder="1" applyProtection="1"/>
    <xf numFmtId="165" fontId="0" fillId="2" borderId="11" xfId="0" applyNumberFormat="1" applyFont="1" applyFill="1" applyBorder="1" applyProtection="1"/>
    <xf numFmtId="0" fontId="0" fillId="2" borderId="12" xfId="0" applyFont="1" applyFill="1" applyBorder="1" applyProtection="1"/>
    <xf numFmtId="165" fontId="0" fillId="2" borderId="13" xfId="0" applyNumberFormat="1" applyFont="1" applyFill="1" applyBorder="1" applyProtection="1"/>
    <xf numFmtId="0" fontId="6" fillId="2" borderId="14" xfId="0" applyFont="1" applyFill="1" applyBorder="1" applyAlignment="1" applyProtection="1">
      <alignment horizontal="center"/>
    </xf>
    <xf numFmtId="165" fontId="6" fillId="2" borderId="15" xfId="0" applyNumberFormat="1" applyFont="1" applyFill="1" applyBorder="1" applyProtection="1"/>
    <xf numFmtId="0" fontId="3" fillId="2" borderId="16" xfId="0" applyFont="1" applyFill="1" applyBorder="1" applyAlignment="1" applyProtection="1">
      <alignment horizontal="center"/>
    </xf>
    <xf numFmtId="165" fontId="3" fillId="2" borderId="17" xfId="0" applyNumberFormat="1" applyFont="1" applyFill="1" applyBorder="1" applyProtection="1"/>
    <xf numFmtId="0" fontId="0" fillId="4" borderId="4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 wrapText="1"/>
    </xf>
    <xf numFmtId="0" fontId="8" fillId="2" borderId="30" xfId="0" applyFont="1" applyFill="1" applyBorder="1" applyAlignment="1" applyProtection="1">
      <alignment horizontal="left"/>
    </xf>
    <xf numFmtId="0" fontId="8" fillId="2" borderId="32" xfId="0" applyFont="1" applyFill="1" applyBorder="1" applyAlignment="1" applyProtection="1">
      <alignment horizontal="left"/>
    </xf>
    <xf numFmtId="166" fontId="8" fillId="2" borderId="37" xfId="1" applyNumberFormat="1" applyFont="1" applyFill="1" applyBorder="1" applyAlignment="1" applyProtection="1">
      <alignment horizontal="right" vertical="center" wrapText="1"/>
    </xf>
    <xf numFmtId="165" fontId="8" fillId="2" borderId="38" xfId="0" applyNumberFormat="1" applyFont="1" applyFill="1" applyBorder="1" applyAlignment="1" applyProtection="1">
      <alignment horizontal="right" vertical="center" wrapText="1"/>
    </xf>
    <xf numFmtId="166" fontId="8" fillId="2" borderId="50" xfId="1" applyNumberFormat="1" applyFont="1" applyFill="1" applyBorder="1" applyAlignment="1" applyProtection="1">
      <alignment horizontal="right" vertical="center" wrapText="1"/>
    </xf>
    <xf numFmtId="2" fontId="8" fillId="4" borderId="20" xfId="0" applyNumberFormat="1" applyFont="1" applyFill="1" applyBorder="1" applyAlignment="1" applyProtection="1">
      <alignment horizontal="center" vertical="center" wrapText="1"/>
      <protection locked="0"/>
    </xf>
    <xf numFmtId="10" fontId="8" fillId="4" borderId="20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0" xfId="0" quotePrefix="1" applyFont="1" applyFill="1" applyProtection="1">
      <protection locked="0"/>
    </xf>
    <xf numFmtId="0" fontId="0" fillId="2" borderId="0" xfId="0" applyFill="1"/>
    <xf numFmtId="0" fontId="0" fillId="2" borderId="52" xfId="0" applyFont="1" applyFill="1" applyBorder="1" applyAlignment="1" applyProtection="1">
      <alignment horizontal="left" vertical="center" wrapText="1"/>
    </xf>
    <xf numFmtId="0" fontId="0" fillId="2" borderId="53" xfId="0" applyFont="1" applyFill="1" applyBorder="1" applyAlignment="1" applyProtection="1">
      <alignment horizontal="left" vertical="center" wrapText="1"/>
    </xf>
    <xf numFmtId="0" fontId="0" fillId="2" borderId="0" xfId="0" applyFill="1" applyAlignment="1">
      <alignment vertical="center"/>
    </xf>
    <xf numFmtId="0" fontId="2" fillId="3" borderId="5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0" fillId="2" borderId="54" xfId="0" applyFont="1" applyFill="1" applyBorder="1" applyAlignment="1" applyProtection="1">
      <alignment horizontal="left" vertical="center" wrapText="1"/>
    </xf>
    <xf numFmtId="165" fontId="3" fillId="2" borderId="5" xfId="0" applyNumberFormat="1" applyFont="1" applyFill="1" applyBorder="1" applyAlignment="1" applyProtection="1">
      <alignment horizontal="center" vertical="center" wrapText="1"/>
    </xf>
    <xf numFmtId="1" fontId="0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right"/>
    </xf>
    <xf numFmtId="0" fontId="8" fillId="2" borderId="0" xfId="0" applyFont="1" applyFill="1"/>
    <xf numFmtId="165" fontId="8" fillId="4" borderId="56" xfId="0" applyNumberFormat="1" applyFont="1" applyFill="1" applyBorder="1" applyAlignment="1" applyProtection="1">
      <alignment horizontal="right" vertical="center" wrapText="1"/>
      <protection locked="0"/>
    </xf>
    <xf numFmtId="165" fontId="8" fillId="4" borderId="52" xfId="0" applyNumberFormat="1" applyFont="1" applyFill="1" applyBorder="1" applyAlignment="1" applyProtection="1">
      <alignment horizontal="right" vertical="center" wrapText="1"/>
      <protection locked="0"/>
    </xf>
    <xf numFmtId="168" fontId="8" fillId="4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0" xfId="0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0" fillId="2" borderId="0" xfId="0" applyFill="1" applyBorder="1"/>
    <xf numFmtId="165" fontId="0" fillId="2" borderId="0" xfId="0" applyNumberFormat="1" applyFill="1" applyBorder="1" applyAlignment="1">
      <alignment horizontal="center" vertical="center"/>
    </xf>
    <xf numFmtId="167" fontId="0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165" fontId="8" fillId="4" borderId="52" xfId="0" applyNumberFormat="1" applyFont="1" applyFill="1" applyBorder="1" applyAlignment="1" applyProtection="1">
      <alignment horizontal="center" vertical="center" wrapText="1"/>
      <protection locked="0"/>
    </xf>
    <xf numFmtId="165" fontId="0" fillId="2" borderId="6" xfId="0" applyNumberFormat="1" applyFont="1" applyFill="1" applyBorder="1" applyAlignment="1">
      <alignment horizontal="center" vertical="center"/>
    </xf>
    <xf numFmtId="165" fontId="0" fillId="2" borderId="7" xfId="0" applyNumberFormat="1" applyFont="1" applyFill="1" applyBorder="1" applyAlignment="1">
      <alignment horizontal="center" vertical="center"/>
    </xf>
    <xf numFmtId="165" fontId="8" fillId="4" borderId="30" xfId="0" applyNumberFormat="1" applyFont="1" applyFill="1" applyBorder="1" applyAlignment="1" applyProtection="1">
      <alignment horizontal="right" vertical="center" wrapText="1"/>
      <protection locked="0"/>
    </xf>
    <xf numFmtId="165" fontId="0" fillId="2" borderId="26" xfId="0" applyNumberFormat="1" applyFont="1" applyFill="1" applyBorder="1" applyAlignment="1">
      <alignment horizontal="center" vertical="center"/>
    </xf>
    <xf numFmtId="165" fontId="8" fillId="4" borderId="32" xfId="0" applyNumberFormat="1" applyFont="1" applyFill="1" applyBorder="1" applyAlignment="1" applyProtection="1">
      <alignment horizontal="right" vertical="center" wrapText="1"/>
      <protection locked="0"/>
    </xf>
    <xf numFmtId="165" fontId="0" fillId="2" borderId="29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165" fontId="8" fillId="4" borderId="56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56" xfId="0" applyFont="1" applyFill="1" applyBorder="1" applyAlignment="1">
      <alignment horizontal="left" vertical="center"/>
    </xf>
    <xf numFmtId="0" fontId="0" fillId="2" borderId="52" xfId="0" applyFont="1" applyFill="1" applyBorder="1" applyAlignment="1">
      <alignment horizontal="left" vertical="center"/>
    </xf>
    <xf numFmtId="0" fontId="0" fillId="2" borderId="52" xfId="0" applyFont="1" applyFill="1" applyBorder="1" applyAlignment="1">
      <alignment horizontal="left"/>
    </xf>
    <xf numFmtId="165" fontId="0" fillId="2" borderId="52" xfId="0" applyNumberFormat="1" applyFont="1" applyFill="1" applyBorder="1" applyAlignment="1">
      <alignment horizontal="left" vertical="center"/>
    </xf>
    <xf numFmtId="0" fontId="0" fillId="2" borderId="52" xfId="0" applyFill="1" applyBorder="1" applyAlignment="1">
      <alignment vertical="center"/>
    </xf>
    <xf numFmtId="0" fontId="0" fillId="2" borderId="57" xfId="0" applyFill="1" applyBorder="1" applyAlignment="1">
      <alignment vertical="center"/>
    </xf>
    <xf numFmtId="165" fontId="8" fillId="2" borderId="52" xfId="0" applyNumberFormat="1" applyFont="1" applyFill="1" applyBorder="1" applyAlignment="1" applyProtection="1">
      <alignment horizontal="center" vertical="center" wrapText="1"/>
      <protection locked="0"/>
    </xf>
    <xf numFmtId="165" fontId="8" fillId="4" borderId="57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56" xfId="0" applyNumberFormat="1" applyFont="1" applyFill="1" applyBorder="1" applyAlignment="1" applyProtection="1">
      <alignment horizontal="left" vertical="center" wrapText="1"/>
      <protection locked="0"/>
    </xf>
    <xf numFmtId="49" fontId="0" fillId="4" borderId="52" xfId="0" applyNumberFormat="1" applyFont="1" applyFill="1" applyBorder="1" applyAlignment="1" applyProtection="1">
      <alignment horizontal="left" vertical="center" wrapText="1"/>
      <protection locked="0"/>
    </xf>
    <xf numFmtId="166" fontId="0" fillId="2" borderId="18" xfId="0" applyNumberFormat="1" applyFont="1" applyFill="1" applyBorder="1" applyAlignment="1" applyProtection="1">
      <alignment horizontal="center" vertical="center" wrapText="1"/>
    </xf>
    <xf numFmtId="166" fontId="0" fillId="2" borderId="24" xfId="0" applyNumberFormat="1" applyFont="1" applyFill="1" applyBorder="1" applyAlignment="1" applyProtection="1">
      <alignment horizontal="center" vertical="center" wrapText="1"/>
    </xf>
    <xf numFmtId="166" fontId="0" fillId="2" borderId="3" xfId="0" applyNumberFormat="1" applyFont="1" applyFill="1" applyBorder="1" applyAlignment="1" applyProtection="1">
      <alignment horizontal="center" vertical="center" wrapText="1"/>
    </xf>
    <xf numFmtId="0" fontId="5" fillId="2" borderId="42" xfId="0" applyFont="1" applyFill="1" applyBorder="1" applyAlignment="1" applyProtection="1">
      <alignment horizontal="center" wrapText="1"/>
    </xf>
    <xf numFmtId="0" fontId="5" fillId="2" borderId="43" xfId="0" applyFont="1" applyFill="1" applyBorder="1" applyAlignment="1" applyProtection="1">
      <alignment horizontal="center" wrapText="1"/>
    </xf>
    <xf numFmtId="0" fontId="3" fillId="2" borderId="22" xfId="0" applyFont="1" applyFill="1" applyBorder="1" applyAlignment="1" applyProtection="1">
      <alignment horizontal="center" vertical="center" wrapText="1"/>
    </xf>
    <xf numFmtId="0" fontId="3" fillId="2" borderId="19" xfId="0" applyFont="1" applyFill="1" applyBorder="1" applyAlignment="1" applyProtection="1">
      <alignment horizontal="center" vertical="center" wrapText="1"/>
    </xf>
    <xf numFmtId="0" fontId="3" fillId="2" borderId="21" xfId="0" applyFont="1" applyFill="1" applyBorder="1" applyAlignment="1" applyProtection="1">
      <alignment horizontal="center" vertical="center" wrapText="1"/>
    </xf>
    <xf numFmtId="165" fontId="0" fillId="4" borderId="18" xfId="0" applyNumberFormat="1" applyFont="1" applyFill="1" applyBorder="1" applyAlignment="1" applyProtection="1">
      <alignment horizontal="center" vertical="center"/>
      <protection locked="0"/>
    </xf>
    <xf numFmtId="165" fontId="0" fillId="4" borderId="24" xfId="0" applyNumberFormat="1" applyFont="1" applyFill="1" applyBorder="1" applyAlignment="1" applyProtection="1">
      <alignment horizontal="center" vertical="center"/>
      <protection locked="0"/>
    </xf>
    <xf numFmtId="165" fontId="0" fillId="4" borderId="3" xfId="0" applyNumberFormat="1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top"/>
    </xf>
    <xf numFmtId="0" fontId="0" fillId="2" borderId="54" xfId="0" applyFont="1" applyFill="1" applyBorder="1" applyAlignment="1" applyProtection="1">
      <alignment horizontal="left" vertical="center" wrapText="1"/>
    </xf>
    <xf numFmtId="0" fontId="0" fillId="2" borderId="53" xfId="0" applyFont="1" applyFill="1" applyBorder="1" applyAlignment="1" applyProtection="1">
      <alignment horizontal="left" vertical="center" wrapText="1"/>
    </xf>
    <xf numFmtId="0" fontId="7" fillId="2" borderId="55" xfId="0" applyFont="1" applyFill="1" applyBorder="1" applyAlignment="1" applyProtection="1">
      <alignment horizontal="center" vertical="top"/>
    </xf>
    <xf numFmtId="0" fontId="7" fillId="2" borderId="0" xfId="0" applyFont="1" applyFill="1" applyAlignment="1">
      <alignment horizontal="left" vertical="center"/>
    </xf>
    <xf numFmtId="0" fontId="0" fillId="4" borderId="58" xfId="0" applyFont="1" applyFill="1" applyBorder="1" applyAlignment="1" applyProtection="1">
      <alignment horizontal="center" vertical="center"/>
    </xf>
    <xf numFmtId="0" fontId="0" fillId="4" borderId="59" xfId="0" applyFont="1" applyFill="1" applyBorder="1" applyAlignment="1" applyProtection="1">
      <alignment horizontal="center" vertical="center"/>
    </xf>
    <xf numFmtId="0" fontId="0" fillId="4" borderId="51" xfId="0" applyFont="1" applyFill="1" applyBorder="1" applyAlignment="1" applyProtection="1">
      <alignment horizontal="center" vertical="center"/>
    </xf>
    <xf numFmtId="0" fontId="2" fillId="3" borderId="2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5" fontId="0" fillId="4" borderId="62" xfId="0" applyNumberFormat="1" applyFill="1" applyBorder="1" applyAlignment="1">
      <alignment horizontal="center" vertical="center"/>
    </xf>
    <xf numFmtId="165" fontId="0" fillId="4" borderId="63" xfId="0" applyNumberFormat="1" applyFill="1" applyBorder="1" applyAlignment="1">
      <alignment horizontal="center" vertical="center"/>
    </xf>
    <xf numFmtId="165" fontId="0" fillId="4" borderId="62" xfId="0" applyNumberFormat="1" applyFont="1" applyFill="1" applyBorder="1" applyAlignment="1">
      <alignment horizontal="center" vertical="center"/>
    </xf>
    <xf numFmtId="165" fontId="0" fillId="4" borderId="63" xfId="0" applyNumberFormat="1" applyFont="1" applyFill="1" applyBorder="1" applyAlignment="1">
      <alignment horizontal="center" vertical="center"/>
    </xf>
    <xf numFmtId="165" fontId="0" fillId="4" borderId="60" xfId="0" applyNumberFormat="1" applyFont="1" applyFill="1" applyBorder="1" applyAlignment="1">
      <alignment horizontal="center" vertical="center"/>
    </xf>
    <xf numFmtId="165" fontId="0" fillId="4" borderId="61" xfId="0" applyNumberFormat="1" applyFont="1" applyFill="1" applyBorder="1" applyAlignment="1">
      <alignment horizontal="center" vertical="center"/>
    </xf>
    <xf numFmtId="165" fontId="3" fillId="2" borderId="23" xfId="0" applyNumberFormat="1" applyFont="1" applyFill="1" applyBorder="1" applyAlignment="1" applyProtection="1">
      <alignment horizontal="center" vertical="center" wrapText="1"/>
    </xf>
    <xf numFmtId="165" fontId="3" fillId="2" borderId="1" xfId="0" applyNumberFormat="1" applyFont="1" applyFill="1" applyBorder="1" applyAlignment="1" applyProtection="1">
      <alignment horizontal="center" vertical="center" wrapText="1"/>
    </xf>
    <xf numFmtId="165" fontId="8" fillId="4" borderId="54" xfId="0" applyNumberFormat="1" applyFont="1" applyFill="1" applyBorder="1" applyAlignment="1" applyProtection="1">
      <alignment horizontal="center" vertical="center" wrapText="1"/>
      <protection locked="0"/>
    </xf>
    <xf numFmtId="165" fontId="8" fillId="4" borderId="53" xfId="0" applyNumberFormat="1" applyFont="1" applyFill="1" applyBorder="1" applyAlignment="1" applyProtection="1">
      <alignment horizontal="center" vertical="center" wrapText="1"/>
      <protection locked="0"/>
    </xf>
    <xf numFmtId="165" fontId="0" fillId="4" borderId="64" xfId="0" applyNumberFormat="1" applyFill="1" applyBorder="1" applyAlignment="1">
      <alignment horizontal="center" vertical="center"/>
    </xf>
    <xf numFmtId="165" fontId="0" fillId="4" borderId="36" xfId="0" applyNumberForma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31"/>
  <sheetViews>
    <sheetView topLeftCell="A9" zoomScale="80" zoomScaleNormal="80" workbookViewId="0">
      <selection activeCell="G18" sqref="G18"/>
    </sheetView>
  </sheetViews>
  <sheetFormatPr baseColWidth="10" defaultColWidth="9.140625" defaultRowHeight="15" x14ac:dyDescent="0.25"/>
  <cols>
    <col min="1" max="1" width="4" style="1" customWidth="1"/>
    <col min="2" max="2" width="34.5703125" style="1" customWidth="1"/>
    <col min="3" max="3" width="15.28515625" style="1" customWidth="1"/>
    <col min="4" max="4" width="9.140625" style="1"/>
    <col min="5" max="5" width="49.85546875" style="1" bestFit="1" customWidth="1"/>
    <col min="6" max="6" width="15.42578125" style="2" customWidth="1"/>
    <col min="7" max="7" width="8" style="2" customWidth="1"/>
    <col min="8" max="8" width="14.85546875" style="2" customWidth="1"/>
    <col min="9" max="9" width="43" style="1" bestFit="1" customWidth="1"/>
    <col min="10" max="10" width="19.28515625" style="2" customWidth="1"/>
    <col min="11" max="11" width="9.140625" style="3"/>
    <col min="12" max="16384" width="9.140625" style="1"/>
  </cols>
  <sheetData>
    <row r="1" spans="1:11" x14ac:dyDescent="0.25">
      <c r="A1" s="31"/>
      <c r="B1" s="149" t="s">
        <v>10</v>
      </c>
      <c r="C1" s="149"/>
      <c r="D1" s="31"/>
      <c r="E1" s="49" t="s">
        <v>12</v>
      </c>
      <c r="F1" s="32"/>
      <c r="G1" s="32"/>
      <c r="H1" s="32"/>
      <c r="I1" s="31"/>
      <c r="J1" s="32"/>
      <c r="K1" s="25"/>
    </row>
    <row r="2" spans="1:11" ht="15.75" thickBot="1" x14ac:dyDescent="0.3">
      <c r="A2" s="31"/>
      <c r="B2" s="31"/>
      <c r="C2" s="31"/>
      <c r="D2" s="31"/>
      <c r="E2" s="31"/>
      <c r="F2" s="32"/>
      <c r="G2" s="32"/>
      <c r="H2" s="32"/>
      <c r="I2" s="31"/>
      <c r="J2" s="32"/>
      <c r="K2" s="25"/>
    </row>
    <row r="3" spans="1:11" ht="30.75" thickBot="1" x14ac:dyDescent="0.3">
      <c r="A3" s="31"/>
      <c r="B3" s="50" t="s">
        <v>0</v>
      </c>
      <c r="C3" s="51" t="s">
        <v>3</v>
      </c>
      <c r="D3" s="31"/>
      <c r="E3" s="52" t="s">
        <v>20</v>
      </c>
      <c r="F3" s="53" t="s">
        <v>18</v>
      </c>
      <c r="G3" s="53" t="s">
        <v>33</v>
      </c>
      <c r="H3" s="53" t="s">
        <v>17</v>
      </c>
      <c r="I3" s="43" t="s">
        <v>21</v>
      </c>
      <c r="J3" s="47" t="s">
        <v>16</v>
      </c>
      <c r="K3" s="26" t="s">
        <v>13</v>
      </c>
    </row>
    <row r="4" spans="1:11" ht="15.75" thickBot="1" x14ac:dyDescent="0.3">
      <c r="A4" s="31"/>
      <c r="B4" s="54" t="s">
        <v>4</v>
      </c>
      <c r="C4" s="55">
        <f>SUM(H5:H8)</f>
        <v>0</v>
      </c>
      <c r="D4" s="31"/>
      <c r="E4" s="56" t="s">
        <v>38</v>
      </c>
      <c r="F4" s="57">
        <f>SUM(F5:F12)</f>
        <v>0</v>
      </c>
      <c r="G4" s="38" t="str">
        <f>IFERROR((H4/F4)-1,"")</f>
        <v/>
      </c>
      <c r="H4" s="58">
        <f>SUM(H5:H12)</f>
        <v>0</v>
      </c>
      <c r="I4" s="41" t="s">
        <v>14</v>
      </c>
      <c r="J4" s="4"/>
      <c r="K4" s="27" t="e">
        <f>J4/$H$26</f>
        <v>#DIV/0!</v>
      </c>
    </row>
    <row r="5" spans="1:11" x14ac:dyDescent="0.25">
      <c r="A5" s="31"/>
      <c r="B5" s="75" t="s">
        <v>1</v>
      </c>
      <c r="C5" s="76">
        <f>H9</f>
        <v>0</v>
      </c>
      <c r="D5" s="31"/>
      <c r="E5" s="59" t="s">
        <v>40</v>
      </c>
      <c r="F5" s="5"/>
      <c r="G5" s="6"/>
      <c r="H5" s="64">
        <f>F5*(1+G5)</f>
        <v>0</v>
      </c>
      <c r="I5" s="143" t="s">
        <v>15</v>
      </c>
      <c r="J5" s="146"/>
      <c r="K5" s="138" t="e">
        <f>J5/$H$26</f>
        <v>#DIV/0!</v>
      </c>
    </row>
    <row r="6" spans="1:11" x14ac:dyDescent="0.25">
      <c r="A6" s="31"/>
      <c r="B6" s="75" t="s">
        <v>2</v>
      </c>
      <c r="C6" s="76">
        <f>H10</f>
        <v>0</v>
      </c>
      <c r="D6" s="31"/>
      <c r="E6" s="60" t="s">
        <v>43</v>
      </c>
      <c r="F6" s="7"/>
      <c r="G6" s="8"/>
      <c r="H6" s="64">
        <f t="shared" ref="H6:H10" si="0">F6*(1+G6)</f>
        <v>0</v>
      </c>
      <c r="I6" s="144"/>
      <c r="J6" s="147"/>
      <c r="K6" s="139"/>
    </row>
    <row r="7" spans="1:11" x14ac:dyDescent="0.25">
      <c r="A7" s="31"/>
      <c r="B7" s="75" t="s">
        <v>5</v>
      </c>
      <c r="C7" s="76">
        <f>5%*SUM(C4:C6)</f>
        <v>0</v>
      </c>
      <c r="D7" s="31"/>
      <c r="E7" s="60" t="s">
        <v>41</v>
      </c>
      <c r="F7" s="7"/>
      <c r="G7" s="8"/>
      <c r="H7" s="64">
        <f t="shared" si="0"/>
        <v>0</v>
      </c>
      <c r="I7" s="144"/>
      <c r="J7" s="147"/>
      <c r="K7" s="139"/>
    </row>
    <row r="8" spans="1:11" ht="15.75" thickBot="1" x14ac:dyDescent="0.3">
      <c r="A8" s="31"/>
      <c r="B8" s="77" t="s">
        <v>6</v>
      </c>
      <c r="C8" s="78">
        <f>5%*SUM(C4:C6)</f>
        <v>0</v>
      </c>
      <c r="D8" s="31"/>
      <c r="E8" s="60" t="s">
        <v>42</v>
      </c>
      <c r="F8" s="7"/>
      <c r="G8" s="8"/>
      <c r="H8" s="64">
        <f t="shared" si="0"/>
        <v>0</v>
      </c>
      <c r="I8" s="144"/>
      <c r="J8" s="147"/>
      <c r="K8" s="139"/>
    </row>
    <row r="9" spans="1:11" ht="16.5" thickTop="1" thickBot="1" x14ac:dyDescent="0.3">
      <c r="A9" s="31"/>
      <c r="B9" s="79" t="s">
        <v>38</v>
      </c>
      <c r="C9" s="80">
        <f>H4</f>
        <v>0</v>
      </c>
      <c r="D9" s="31"/>
      <c r="E9" s="59" t="s">
        <v>1</v>
      </c>
      <c r="F9" s="7"/>
      <c r="G9" s="8"/>
      <c r="H9" s="64">
        <f t="shared" si="0"/>
        <v>0</v>
      </c>
      <c r="I9" s="144"/>
      <c r="J9" s="147"/>
      <c r="K9" s="139"/>
    </row>
    <row r="10" spans="1:11" ht="15.75" thickTop="1" x14ac:dyDescent="0.25">
      <c r="A10" s="31"/>
      <c r="B10" s="54" t="s">
        <v>8</v>
      </c>
      <c r="C10" s="55">
        <f>H13</f>
        <v>0</v>
      </c>
      <c r="D10" s="31"/>
      <c r="E10" s="60" t="s">
        <v>2</v>
      </c>
      <c r="F10" s="9"/>
      <c r="G10" s="10"/>
      <c r="H10" s="64">
        <f t="shared" si="0"/>
        <v>0</v>
      </c>
      <c r="I10" s="144"/>
      <c r="J10" s="147"/>
      <c r="K10" s="139"/>
    </row>
    <row r="11" spans="1:11" ht="15.75" thickBot="1" x14ac:dyDescent="0.3">
      <c r="A11" s="31"/>
      <c r="B11" s="77" t="s">
        <v>7</v>
      </c>
      <c r="C11" s="78">
        <f>H14</f>
        <v>0</v>
      </c>
      <c r="D11" s="31"/>
      <c r="E11" s="60" t="s">
        <v>5</v>
      </c>
      <c r="F11" s="65">
        <f>5%*SUM(F5:F10)</f>
        <v>0</v>
      </c>
      <c r="G11" s="87" t="str">
        <f t="shared" ref="G11:G12" si="1">IFERROR((H11/F11)-1,"")</f>
        <v/>
      </c>
      <c r="H11" s="65">
        <f>5%*SUM(H5:H10)</f>
        <v>0</v>
      </c>
      <c r="I11" s="145"/>
      <c r="J11" s="148"/>
      <c r="K11" s="140"/>
    </row>
    <row r="12" spans="1:11" ht="16.5" thickTop="1" thickBot="1" x14ac:dyDescent="0.3">
      <c r="A12" s="31"/>
      <c r="B12" s="81" t="s">
        <v>11</v>
      </c>
      <c r="C12" s="82">
        <f>SUM(C9:C11)</f>
        <v>0</v>
      </c>
      <c r="D12" s="31"/>
      <c r="E12" s="61" t="s">
        <v>6</v>
      </c>
      <c r="F12" s="88">
        <f>5%*SUM(F5:F10)</f>
        <v>0</v>
      </c>
      <c r="G12" s="89" t="str">
        <f t="shared" si="1"/>
        <v/>
      </c>
      <c r="H12" s="66">
        <f>5%*SUM(H5:H10)</f>
        <v>0</v>
      </c>
      <c r="I12" s="41" t="s">
        <v>24</v>
      </c>
      <c r="J12" s="11"/>
      <c r="K12" s="28" t="e">
        <f>J12/$H$26</f>
        <v>#DIV/0!</v>
      </c>
    </row>
    <row r="13" spans="1:11" ht="15.75" thickBot="1" x14ac:dyDescent="0.3">
      <c r="A13" s="31"/>
      <c r="B13" s="31"/>
      <c r="C13" s="31"/>
      <c r="D13" s="31"/>
      <c r="E13" s="62" t="s">
        <v>8</v>
      </c>
      <c r="F13" s="12"/>
      <c r="G13" s="13"/>
      <c r="H13" s="42">
        <f t="shared" ref="H13" si="2">F13*(1+G13)</f>
        <v>0</v>
      </c>
      <c r="I13" s="41" t="s">
        <v>23</v>
      </c>
      <c r="J13" s="11"/>
      <c r="K13" s="28" t="e">
        <f>J13/$H$26</f>
        <v>#DIV/0!</v>
      </c>
    </row>
    <row r="14" spans="1:11" ht="15.75" thickBot="1" x14ac:dyDescent="0.3">
      <c r="A14" s="31"/>
      <c r="B14" s="31"/>
      <c r="C14" s="31"/>
      <c r="D14" s="31"/>
      <c r="E14" s="62" t="s">
        <v>19</v>
      </c>
      <c r="F14" s="39">
        <f>SUM(F15:F21)</f>
        <v>0</v>
      </c>
      <c r="G14" s="63" t="str">
        <f>IFERROR((H14/F14)-1,"")</f>
        <v/>
      </c>
      <c r="H14" s="42">
        <f>SUM(H15:H21)</f>
        <v>0</v>
      </c>
      <c r="I14" s="41" t="s">
        <v>25</v>
      </c>
      <c r="J14" s="11"/>
      <c r="K14" s="28" t="e">
        <f>J14/$H$26</f>
        <v>#DIV/0!</v>
      </c>
    </row>
    <row r="15" spans="1:11" ht="15.75" thickBot="1" x14ac:dyDescent="0.3">
      <c r="A15" s="31"/>
      <c r="B15" s="83" t="s">
        <v>9</v>
      </c>
      <c r="C15" s="31"/>
      <c r="D15" s="31"/>
      <c r="E15" s="14" t="s">
        <v>39</v>
      </c>
      <c r="F15" s="15"/>
      <c r="G15" s="16"/>
      <c r="H15" s="67">
        <f t="shared" ref="H15:H25" si="3">F15*(1+G15)</f>
        <v>0</v>
      </c>
      <c r="I15" s="41" t="s">
        <v>26</v>
      </c>
      <c r="J15" s="11"/>
      <c r="K15" s="28" t="e">
        <f>J15/$H$26</f>
        <v>#DIV/0!</v>
      </c>
    </row>
    <row r="16" spans="1:11" x14ac:dyDescent="0.25">
      <c r="A16" s="31"/>
      <c r="B16" s="31"/>
      <c r="C16" s="31"/>
      <c r="D16" s="31"/>
      <c r="E16" s="17"/>
      <c r="F16" s="7"/>
      <c r="G16" s="18"/>
      <c r="H16" s="68">
        <f>F16*(1+G16)</f>
        <v>0</v>
      </c>
      <c r="I16" s="44" t="s">
        <v>28</v>
      </c>
      <c r="J16" s="48">
        <f>J17</f>
        <v>0</v>
      </c>
      <c r="K16" s="27" t="e">
        <f>J16/$H$26</f>
        <v>#DIV/0!</v>
      </c>
    </row>
    <row r="17" spans="1:11" x14ac:dyDescent="0.25">
      <c r="A17" s="31"/>
      <c r="B17" s="31"/>
      <c r="C17" s="31"/>
      <c r="D17" s="31"/>
      <c r="E17" s="17"/>
      <c r="F17" s="7"/>
      <c r="G17" s="18"/>
      <c r="H17" s="68">
        <f t="shared" si="3"/>
        <v>0</v>
      </c>
      <c r="I17" s="45" t="s">
        <v>34</v>
      </c>
      <c r="J17" s="19"/>
      <c r="K17" s="27"/>
    </row>
    <row r="18" spans="1:11" ht="15.75" thickBot="1" x14ac:dyDescent="0.3">
      <c r="A18" s="31"/>
      <c r="B18" s="31"/>
      <c r="C18" s="31"/>
      <c r="D18" s="31"/>
      <c r="E18" s="17"/>
      <c r="F18" s="7"/>
      <c r="G18" s="18"/>
      <c r="H18" s="68">
        <f t="shared" si="3"/>
        <v>0</v>
      </c>
      <c r="I18" s="45" t="s">
        <v>37</v>
      </c>
      <c r="J18" s="90"/>
      <c r="K18" s="27"/>
    </row>
    <row r="19" spans="1:11" ht="15.75" customHeight="1" thickBot="1" x14ac:dyDescent="0.3">
      <c r="A19" s="31"/>
      <c r="B19" s="84" t="s">
        <v>32</v>
      </c>
      <c r="C19" s="20"/>
      <c r="D19" s="74"/>
      <c r="E19" s="17"/>
      <c r="F19" s="7"/>
      <c r="G19" s="18"/>
      <c r="H19" s="68">
        <f t="shared" si="3"/>
        <v>0</v>
      </c>
      <c r="I19" s="45" t="s">
        <v>35</v>
      </c>
      <c r="J19" s="91"/>
      <c r="K19" s="27"/>
    </row>
    <row r="20" spans="1:11" ht="15.75" thickBot="1" x14ac:dyDescent="0.3">
      <c r="A20" s="31"/>
      <c r="B20" s="31"/>
      <c r="C20" s="31"/>
      <c r="D20" s="31"/>
      <c r="E20" s="17"/>
      <c r="F20" s="7"/>
      <c r="G20" s="18"/>
      <c r="H20" s="68">
        <f t="shared" si="3"/>
        <v>0</v>
      </c>
      <c r="I20" s="46" t="s">
        <v>36</v>
      </c>
      <c r="J20" s="92"/>
      <c r="K20" s="28"/>
    </row>
    <row r="21" spans="1:11" ht="15.75" thickBot="1" x14ac:dyDescent="0.3">
      <c r="A21" s="31"/>
      <c r="B21" s="85" t="s">
        <v>31</v>
      </c>
      <c r="C21" s="21"/>
      <c r="D21" s="31"/>
      <c r="E21" s="17"/>
      <c r="F21" s="7"/>
      <c r="G21" s="18"/>
      <c r="H21" s="68">
        <f t="shared" si="3"/>
        <v>0</v>
      </c>
      <c r="I21" s="41" t="s">
        <v>22</v>
      </c>
      <c r="J21" s="42">
        <f>SUM(J22:J25)</f>
        <v>0</v>
      </c>
      <c r="K21" s="28" t="e">
        <f>J21/$H$26</f>
        <v>#DIV/0!</v>
      </c>
    </row>
    <row r="22" spans="1:11" ht="15.75" thickBot="1" x14ac:dyDescent="0.3">
      <c r="A22" s="31"/>
      <c r="B22" s="86" t="s">
        <v>45</v>
      </c>
      <c r="C22" s="22"/>
      <c r="D22" s="31"/>
      <c r="E22" s="17"/>
      <c r="F22" s="7"/>
      <c r="G22" s="18"/>
      <c r="H22" s="68">
        <f t="shared" si="3"/>
        <v>0</v>
      </c>
      <c r="I22" s="17"/>
      <c r="J22" s="7"/>
      <c r="K22" s="29"/>
    </row>
    <row r="23" spans="1:11" ht="15.75" thickBot="1" x14ac:dyDescent="0.3">
      <c r="A23" s="31"/>
      <c r="B23" s="31"/>
      <c r="C23" s="31"/>
      <c r="D23" s="31"/>
      <c r="E23" s="17"/>
      <c r="F23" s="7"/>
      <c r="G23" s="18"/>
      <c r="H23" s="68">
        <f t="shared" si="3"/>
        <v>0</v>
      </c>
      <c r="I23" s="17"/>
      <c r="J23" s="7"/>
      <c r="K23" s="29"/>
    </row>
    <row r="24" spans="1:11" ht="15.75" thickBot="1" x14ac:dyDescent="0.3">
      <c r="A24" s="31"/>
      <c r="B24" s="141" t="s">
        <v>44</v>
      </c>
      <c r="C24" s="142"/>
      <c r="D24" s="31"/>
      <c r="E24" s="17"/>
      <c r="F24" s="7"/>
      <c r="G24" s="18"/>
      <c r="H24" s="68">
        <f t="shared" si="3"/>
        <v>0</v>
      </c>
      <c r="I24" s="17"/>
      <c r="J24" s="7"/>
      <c r="K24" s="29"/>
    </row>
    <row r="25" spans="1:11" ht="16.5" thickTop="1" thickBot="1" x14ac:dyDescent="0.3">
      <c r="A25" s="31"/>
      <c r="B25" s="70" t="s">
        <v>29</v>
      </c>
      <c r="C25" s="71" t="str">
        <f>IFERROR((C12-SUM(J4,J12:J15))/C22/C21,"")</f>
        <v/>
      </c>
      <c r="D25" s="31"/>
      <c r="E25" s="23"/>
      <c r="F25" s="9"/>
      <c r="G25" s="24"/>
      <c r="H25" s="69">
        <f t="shared" si="3"/>
        <v>0</v>
      </c>
      <c r="I25" s="17"/>
      <c r="J25" s="7"/>
      <c r="K25" s="29"/>
    </row>
    <row r="26" spans="1:11" ht="15.75" thickBot="1" x14ac:dyDescent="0.3">
      <c r="A26" s="31"/>
      <c r="B26" s="72" t="s">
        <v>30</v>
      </c>
      <c r="C26" s="73" t="str">
        <f>IFERROR(C12/C22/C21,"")</f>
        <v/>
      </c>
      <c r="D26" s="31"/>
      <c r="E26" s="36" t="s">
        <v>11</v>
      </c>
      <c r="F26" s="37">
        <f>SUM(F4,F13,F14)</f>
        <v>0</v>
      </c>
      <c r="G26" s="38" t="str">
        <f>IFERROR((H26/F26)-1,"")</f>
        <v/>
      </c>
      <c r="H26" s="39">
        <f>SUM(H4,H13,H14)</f>
        <v>0</v>
      </c>
      <c r="I26" s="40" t="s">
        <v>27</v>
      </c>
      <c r="J26" s="39">
        <f>SUM(J4:J5,J12:J16,J21)</f>
        <v>0</v>
      </c>
      <c r="K26" s="30" t="e">
        <f>J26/$H$26</f>
        <v>#DIV/0!</v>
      </c>
    </row>
    <row r="27" spans="1:11" x14ac:dyDescent="0.25">
      <c r="A27" s="31"/>
      <c r="B27" s="31"/>
      <c r="C27" s="31"/>
      <c r="D27" s="31"/>
      <c r="E27" s="31"/>
      <c r="F27" s="32"/>
      <c r="G27" s="32"/>
      <c r="H27" s="32"/>
      <c r="I27" s="31"/>
      <c r="J27" s="33" t="str">
        <f>IF(ROUND(J26,0)=ROUND(H26,0),"Le projet d'investissement est à l'équilibre","Besoin de redimensionner le projet, le projet doit être à l'équilibre")</f>
        <v>Le projet d'investissement est à l'équilibre</v>
      </c>
      <c r="K27" s="25"/>
    </row>
    <row r="28" spans="1:11" x14ac:dyDescent="0.25">
      <c r="A28" s="31"/>
      <c r="B28" s="31"/>
      <c r="C28" s="31"/>
      <c r="D28" s="31"/>
      <c r="E28" s="31"/>
      <c r="F28" s="32"/>
      <c r="G28" s="32"/>
      <c r="H28" s="32"/>
      <c r="I28" s="34" t="str">
        <f>IF(J28="OK","",IF(ROUND(J26,0)&lt;ROUND(H26,0),"Montant de financement manquant = ","Surfinancement de = "))</f>
        <v/>
      </c>
      <c r="J28" s="35" t="str">
        <f>IF(ROUND(J26-H26,0)=0,"OK",ROUND(J26,0)-ROUND(H26,0))</f>
        <v>OK</v>
      </c>
      <c r="K28" s="25"/>
    </row>
    <row r="31" spans="1:11" x14ac:dyDescent="0.25">
      <c r="B31" s="93" t="s">
        <v>127</v>
      </c>
    </row>
  </sheetData>
  <sheetProtection password="DDF1" sheet="1" objects="1" scenarios="1"/>
  <mergeCells count="5">
    <mergeCell ref="K5:K11"/>
    <mergeCell ref="B24:C24"/>
    <mergeCell ref="I5:I11"/>
    <mergeCell ref="J5:J11"/>
    <mergeCell ref="B1:C1"/>
  </mergeCells>
  <printOptions horizontalCentered="1" verticalCentered="1"/>
  <pageMargins left="0" right="0" top="0.39370078740157483" bottom="0.39370078740157483" header="0.31496062992125984" footer="0.31496062992125984"/>
  <pageSetup paperSize="9" scale="64" orientation="landscape" verticalDpi="0" r:id="rId1"/>
  <ignoredErrors>
    <ignoredError sqref="G3:G4 G17:G26 G11:G12 G14:H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B2:Q32"/>
  <sheetViews>
    <sheetView tabSelected="1" zoomScale="90" zoomScaleNormal="90" workbookViewId="0">
      <selection activeCell="L9" sqref="L9"/>
    </sheetView>
  </sheetViews>
  <sheetFormatPr baseColWidth="10" defaultRowHeight="15" x14ac:dyDescent="0.25"/>
  <cols>
    <col min="1" max="1" width="3" style="97" customWidth="1"/>
    <col min="2" max="2" width="20.140625" style="97" bestFit="1" customWidth="1"/>
    <col min="3" max="3" width="42.140625" style="97" customWidth="1"/>
    <col min="4" max="4" width="18.5703125" style="100" customWidth="1"/>
    <col min="5" max="6" width="3.28515625" style="97" customWidth="1"/>
    <col min="7" max="7" width="23.42578125" style="97" customWidth="1"/>
    <col min="8" max="9" width="13.140625" style="97" customWidth="1"/>
    <col min="10" max="11" width="5.140625" style="97" customWidth="1"/>
    <col min="12" max="12" width="22.7109375" style="97" customWidth="1"/>
    <col min="13" max="13" width="29.42578125" style="97" bestFit="1" customWidth="1"/>
    <col min="14" max="14" width="3.85546875" style="97" customWidth="1"/>
    <col min="15" max="16384" width="11.42578125" style="97"/>
  </cols>
  <sheetData>
    <row r="2" spans="2:17" ht="15.75" thickBot="1" x14ac:dyDescent="0.3">
      <c r="B2" s="149" t="s">
        <v>90</v>
      </c>
      <c r="C2" s="149"/>
      <c r="D2" s="152"/>
      <c r="E2" s="154" t="s">
        <v>9</v>
      </c>
      <c r="F2" s="155"/>
      <c r="G2" s="156"/>
      <c r="L2" s="105" t="s">
        <v>135</v>
      </c>
      <c r="M2" s="99"/>
    </row>
    <row r="3" spans="2:17" ht="11.25" customHeight="1" thickBot="1" x14ac:dyDescent="0.3">
      <c r="L3" s="98" t="s">
        <v>123</v>
      </c>
      <c r="M3" s="98" t="s">
        <v>122</v>
      </c>
    </row>
    <row r="4" spans="2:17" s="99" customFormat="1" ht="45.75" thickBot="1" x14ac:dyDescent="0.3">
      <c r="B4" s="98" t="s">
        <v>64</v>
      </c>
      <c r="C4" s="98" t="s">
        <v>75</v>
      </c>
      <c r="D4" s="98" t="s">
        <v>82</v>
      </c>
      <c r="G4" s="153" t="s">
        <v>87</v>
      </c>
      <c r="H4" s="153"/>
      <c r="I4" s="94"/>
      <c r="L4" s="128" t="s">
        <v>94</v>
      </c>
      <c r="M4" s="109"/>
      <c r="N4" s="94"/>
      <c r="O4" s="94"/>
      <c r="P4" s="94"/>
      <c r="Q4" s="94"/>
    </row>
    <row r="5" spans="2:17" ht="15.75" thickBot="1" x14ac:dyDescent="0.3">
      <c r="B5" s="96" t="s">
        <v>46</v>
      </c>
      <c r="C5" s="96" t="s">
        <v>131</v>
      </c>
      <c r="D5" s="127"/>
      <c r="F5" s="99"/>
      <c r="G5" s="106" t="s">
        <v>88</v>
      </c>
      <c r="H5" s="111"/>
      <c r="I5" s="94"/>
      <c r="L5" s="129" t="s">
        <v>95</v>
      </c>
      <c r="M5" s="110"/>
    </row>
    <row r="6" spans="2:17" ht="15.75" thickBot="1" x14ac:dyDescent="0.3">
      <c r="B6" s="150" t="s">
        <v>130</v>
      </c>
      <c r="C6" s="150" t="s">
        <v>129</v>
      </c>
      <c r="D6" s="167"/>
      <c r="F6" s="107"/>
      <c r="G6" s="107"/>
      <c r="H6" s="126" t="s">
        <v>93</v>
      </c>
      <c r="I6" s="104"/>
      <c r="J6" s="94"/>
      <c r="L6" s="129" t="s">
        <v>96</v>
      </c>
      <c r="M6" s="110"/>
    </row>
    <row r="7" spans="2:17" x14ac:dyDescent="0.25">
      <c r="B7" s="151"/>
      <c r="C7" s="151"/>
      <c r="D7" s="168"/>
      <c r="G7" s="107" t="s">
        <v>133</v>
      </c>
      <c r="H7" s="122"/>
      <c r="I7" s="123">
        <f>H7*$H$5</f>
        <v>0</v>
      </c>
      <c r="J7" s="108"/>
      <c r="L7" s="129" t="s">
        <v>97</v>
      </c>
      <c r="M7" s="110"/>
    </row>
    <row r="8" spans="2:17" ht="15.75" thickBot="1" x14ac:dyDescent="0.3">
      <c r="B8" s="96" t="s">
        <v>92</v>
      </c>
      <c r="C8" s="96" t="s">
        <v>8</v>
      </c>
      <c r="D8" s="134">
        <f>I7</f>
        <v>0</v>
      </c>
      <c r="G8" s="107" t="s">
        <v>134</v>
      </c>
      <c r="H8" s="124"/>
      <c r="I8" s="125">
        <f>H8*$H$5</f>
        <v>0</v>
      </c>
      <c r="J8" s="108"/>
      <c r="L8" s="129" t="s">
        <v>98</v>
      </c>
      <c r="M8" s="110"/>
    </row>
    <row r="9" spans="2:17" ht="15.75" thickBot="1" x14ac:dyDescent="0.3">
      <c r="B9" s="95" t="s">
        <v>47</v>
      </c>
      <c r="C9" s="95" t="s">
        <v>89</v>
      </c>
      <c r="D9" s="119"/>
      <c r="H9" s="120">
        <f>H7+H8</f>
        <v>0</v>
      </c>
      <c r="I9" s="121">
        <f>I7+I8</f>
        <v>0</v>
      </c>
      <c r="J9" s="94"/>
      <c r="L9" s="130" t="s">
        <v>99</v>
      </c>
      <c r="M9" s="110"/>
    </row>
    <row r="10" spans="2:17" x14ac:dyDescent="0.25">
      <c r="B10" s="95" t="s">
        <v>91</v>
      </c>
      <c r="C10" s="95" t="s">
        <v>76</v>
      </c>
      <c r="D10" s="134">
        <f>I8</f>
        <v>0</v>
      </c>
      <c r="L10" s="129" t="s">
        <v>100</v>
      </c>
      <c r="M10" s="110"/>
    </row>
    <row r="11" spans="2:17" x14ac:dyDescent="0.25">
      <c r="B11" s="96" t="s">
        <v>48</v>
      </c>
      <c r="C11" s="96" t="s">
        <v>65</v>
      </c>
      <c r="D11" s="119"/>
      <c r="F11" s="94"/>
      <c r="G11" s="105" t="s">
        <v>86</v>
      </c>
      <c r="H11" s="100"/>
      <c r="I11" s="99"/>
      <c r="J11" s="94"/>
      <c r="K11" s="94"/>
      <c r="L11" s="129" t="s">
        <v>101</v>
      </c>
      <c r="M11" s="110"/>
      <c r="N11" s="94"/>
    </row>
    <row r="12" spans="2:17" ht="15.75" thickBot="1" x14ac:dyDescent="0.3">
      <c r="B12" s="150" t="s">
        <v>49</v>
      </c>
      <c r="C12" s="150" t="s">
        <v>77</v>
      </c>
      <c r="D12" s="167"/>
      <c r="G12" s="112"/>
      <c r="H12" s="113"/>
      <c r="I12" s="104"/>
      <c r="J12" s="103"/>
      <c r="K12" s="112"/>
      <c r="L12" s="131" t="s">
        <v>102</v>
      </c>
      <c r="M12" s="110"/>
      <c r="N12" s="114"/>
    </row>
    <row r="13" spans="2:17" ht="15.75" customHeight="1" thickBot="1" x14ac:dyDescent="0.3">
      <c r="B13" s="151"/>
      <c r="C13" s="151"/>
      <c r="D13" s="168"/>
      <c r="G13" s="98" t="s">
        <v>125</v>
      </c>
      <c r="H13" s="157" t="s">
        <v>132</v>
      </c>
      <c r="I13" s="158"/>
      <c r="J13" s="103"/>
      <c r="K13" s="112"/>
      <c r="L13" s="131" t="s">
        <v>103</v>
      </c>
      <c r="M13" s="110"/>
      <c r="N13" s="114"/>
    </row>
    <row r="14" spans="2:17" x14ac:dyDescent="0.25">
      <c r="B14" s="95" t="s">
        <v>50</v>
      </c>
      <c r="C14" s="95" t="s">
        <v>85</v>
      </c>
      <c r="D14" s="119"/>
      <c r="G14" s="136"/>
      <c r="H14" s="163"/>
      <c r="I14" s="164"/>
      <c r="J14" s="115"/>
      <c r="K14" s="116"/>
      <c r="L14" s="131" t="s">
        <v>104</v>
      </c>
      <c r="M14" s="110"/>
      <c r="N14" s="114"/>
    </row>
    <row r="15" spans="2:17" x14ac:dyDescent="0.25">
      <c r="B15" s="95" t="s">
        <v>51</v>
      </c>
      <c r="C15" s="95" t="s">
        <v>84</v>
      </c>
      <c r="D15" s="119"/>
      <c r="G15" s="137"/>
      <c r="H15" s="161"/>
      <c r="I15" s="162"/>
      <c r="J15" s="115"/>
      <c r="K15" s="116"/>
      <c r="L15" s="130" t="s">
        <v>105</v>
      </c>
      <c r="M15" s="110"/>
      <c r="N15" s="114"/>
    </row>
    <row r="16" spans="2:17" x14ac:dyDescent="0.25">
      <c r="B16" s="96" t="s">
        <v>52</v>
      </c>
      <c r="C16" s="96" t="s">
        <v>78</v>
      </c>
      <c r="D16" s="119"/>
      <c r="G16" s="137"/>
      <c r="H16" s="159"/>
      <c r="I16" s="160"/>
      <c r="J16" s="114"/>
      <c r="K16" s="117"/>
      <c r="L16" s="129" t="s">
        <v>106</v>
      </c>
      <c r="M16" s="110"/>
      <c r="N16" s="114"/>
    </row>
    <row r="17" spans="2:14" x14ac:dyDescent="0.25">
      <c r="B17" s="95" t="s">
        <v>53</v>
      </c>
      <c r="C17" s="95" t="s">
        <v>79</v>
      </c>
      <c r="D17" s="119"/>
      <c r="G17" s="137"/>
      <c r="H17" s="159"/>
      <c r="I17" s="160"/>
      <c r="J17" s="114"/>
      <c r="K17" s="114"/>
      <c r="L17" s="131" t="s">
        <v>107</v>
      </c>
      <c r="M17" s="110"/>
      <c r="N17" s="114"/>
    </row>
    <row r="18" spans="2:14" x14ac:dyDescent="0.25">
      <c r="B18" s="95" t="s">
        <v>54</v>
      </c>
      <c r="C18" s="95" t="s">
        <v>66</v>
      </c>
      <c r="D18" s="119"/>
      <c r="G18" s="137"/>
      <c r="H18" s="159"/>
      <c r="I18" s="160"/>
      <c r="J18" s="103"/>
      <c r="K18" s="112"/>
      <c r="L18" s="131" t="s">
        <v>108</v>
      </c>
      <c r="M18" s="110"/>
      <c r="N18" s="114"/>
    </row>
    <row r="19" spans="2:14" x14ac:dyDescent="0.25">
      <c r="B19" s="95" t="s">
        <v>55</v>
      </c>
      <c r="C19" s="95" t="s">
        <v>80</v>
      </c>
      <c r="D19" s="119"/>
      <c r="G19" s="137"/>
      <c r="H19" s="159"/>
      <c r="I19" s="160"/>
      <c r="J19" s="115"/>
      <c r="K19" s="116"/>
      <c r="L19" s="129" t="s">
        <v>109</v>
      </c>
      <c r="M19" s="110"/>
      <c r="N19" s="114"/>
    </row>
    <row r="20" spans="2:14" x14ac:dyDescent="0.25">
      <c r="B20" s="96" t="s">
        <v>56</v>
      </c>
      <c r="C20" s="96" t="s">
        <v>81</v>
      </c>
      <c r="D20" s="119"/>
      <c r="G20" s="137"/>
      <c r="H20" s="159"/>
      <c r="I20" s="160"/>
      <c r="J20" s="114"/>
      <c r="K20" s="118"/>
      <c r="L20" s="129" t="s">
        <v>118</v>
      </c>
      <c r="M20" s="110"/>
      <c r="N20" s="114"/>
    </row>
    <row r="21" spans="2:14" x14ac:dyDescent="0.25">
      <c r="B21" s="95" t="s">
        <v>57</v>
      </c>
      <c r="C21" s="95" t="s">
        <v>74</v>
      </c>
      <c r="D21" s="119"/>
      <c r="G21" s="137"/>
      <c r="H21" s="159"/>
      <c r="I21" s="160"/>
      <c r="L21" s="132" t="s">
        <v>119</v>
      </c>
      <c r="M21" s="110"/>
    </row>
    <row r="22" spans="2:14" x14ac:dyDescent="0.25">
      <c r="B22" s="150" t="s">
        <v>58</v>
      </c>
      <c r="C22" s="150" t="s">
        <v>72</v>
      </c>
      <c r="D22" s="167"/>
      <c r="G22" s="137"/>
      <c r="H22" s="159"/>
      <c r="I22" s="160"/>
      <c r="L22" s="129" t="s">
        <v>110</v>
      </c>
      <c r="M22" s="110"/>
    </row>
    <row r="23" spans="2:14" ht="15" customHeight="1" x14ac:dyDescent="0.25">
      <c r="B23" s="151"/>
      <c r="C23" s="151"/>
      <c r="D23" s="168"/>
      <c r="G23" s="137"/>
      <c r="H23" s="159"/>
      <c r="I23" s="160"/>
      <c r="L23" s="129" t="s">
        <v>111</v>
      </c>
      <c r="M23" s="110"/>
    </row>
    <row r="24" spans="2:14" x14ac:dyDescent="0.25">
      <c r="B24" s="95" t="s">
        <v>59</v>
      </c>
      <c r="C24" s="95" t="s">
        <v>71</v>
      </c>
      <c r="D24" s="119"/>
      <c r="G24" s="137"/>
      <c r="H24" s="159"/>
      <c r="I24" s="160"/>
      <c r="L24" s="129" t="s">
        <v>112</v>
      </c>
      <c r="M24" s="110"/>
    </row>
    <row r="25" spans="2:14" x14ac:dyDescent="0.25">
      <c r="B25" s="96" t="s">
        <v>60</v>
      </c>
      <c r="C25" s="96" t="s">
        <v>70</v>
      </c>
      <c r="D25" s="119"/>
      <c r="G25" s="137"/>
      <c r="H25" s="159"/>
      <c r="I25" s="160"/>
      <c r="L25" s="129" t="s">
        <v>113</v>
      </c>
      <c r="M25" s="110"/>
    </row>
    <row r="26" spans="2:14" x14ac:dyDescent="0.25">
      <c r="B26" s="95" t="s">
        <v>61</v>
      </c>
      <c r="C26" s="95" t="s">
        <v>73</v>
      </c>
      <c r="D26" s="119"/>
      <c r="G26" s="137"/>
      <c r="H26" s="159"/>
      <c r="I26" s="160"/>
      <c r="L26" s="129" t="s">
        <v>114</v>
      </c>
      <c r="M26" s="110"/>
    </row>
    <row r="27" spans="2:14" x14ac:dyDescent="0.25">
      <c r="B27" s="95" t="s">
        <v>62</v>
      </c>
      <c r="C27" s="95" t="s">
        <v>69</v>
      </c>
      <c r="D27" s="119"/>
      <c r="G27" s="137"/>
      <c r="H27" s="159"/>
      <c r="I27" s="160"/>
      <c r="L27" s="129" t="s">
        <v>115</v>
      </c>
      <c r="M27" s="110"/>
    </row>
    <row r="28" spans="2:14" ht="15.75" thickBot="1" x14ac:dyDescent="0.3">
      <c r="B28" s="101" t="s">
        <v>63</v>
      </c>
      <c r="C28" s="101" t="s">
        <v>68</v>
      </c>
      <c r="D28" s="135"/>
      <c r="G28" s="137"/>
      <c r="H28" s="159"/>
      <c r="I28" s="160"/>
      <c r="L28" s="129" t="s">
        <v>116</v>
      </c>
      <c r="M28" s="110"/>
    </row>
    <row r="29" spans="2:14" ht="15.75" thickBot="1" x14ac:dyDescent="0.3">
      <c r="B29" s="56" t="s">
        <v>67</v>
      </c>
      <c r="C29" s="56" t="s">
        <v>83</v>
      </c>
      <c r="D29" s="102">
        <f>SUM(D5:D28)</f>
        <v>0</v>
      </c>
      <c r="G29" s="137"/>
      <c r="H29" s="169"/>
      <c r="I29" s="170"/>
      <c r="L29" s="129" t="s">
        <v>117</v>
      </c>
      <c r="M29" s="110"/>
    </row>
    <row r="30" spans="2:14" ht="15.75" thickBot="1" x14ac:dyDescent="0.3">
      <c r="D30" s="97"/>
      <c r="G30" s="56" t="s">
        <v>124</v>
      </c>
      <c r="H30" s="165">
        <f>SUM(H14:I29)</f>
        <v>0</v>
      </c>
      <c r="I30" s="166"/>
      <c r="L30" s="132" t="s">
        <v>120</v>
      </c>
      <c r="M30" s="110"/>
    </row>
    <row r="31" spans="2:14" ht="15.75" thickBot="1" x14ac:dyDescent="0.25">
      <c r="G31" s="93" t="s">
        <v>126</v>
      </c>
      <c r="L31" s="133" t="s">
        <v>121</v>
      </c>
      <c r="M31" s="110"/>
    </row>
    <row r="32" spans="2:14" ht="15.75" thickBot="1" x14ac:dyDescent="0.25">
      <c r="G32" s="93" t="s">
        <v>128</v>
      </c>
      <c r="L32" s="56" t="s">
        <v>67</v>
      </c>
      <c r="M32" s="102">
        <f>SUM(M4:M31)</f>
        <v>0</v>
      </c>
    </row>
  </sheetData>
  <mergeCells count="30">
    <mergeCell ref="D22:D23"/>
    <mergeCell ref="C22:C23"/>
    <mergeCell ref="B22:B23"/>
    <mergeCell ref="H26:I26"/>
    <mergeCell ref="H27:I27"/>
    <mergeCell ref="H16:I16"/>
    <mergeCell ref="H15:I15"/>
    <mergeCell ref="H14:I14"/>
    <mergeCell ref="H30:I30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8:I28"/>
    <mergeCell ref="H29:I29"/>
    <mergeCell ref="B6:B7"/>
    <mergeCell ref="B12:B13"/>
    <mergeCell ref="B2:D2"/>
    <mergeCell ref="G4:H4"/>
    <mergeCell ref="E2:G2"/>
    <mergeCell ref="H13:I13"/>
    <mergeCell ref="D6:D7"/>
    <mergeCell ref="C6:C7"/>
    <mergeCell ref="D12:D13"/>
    <mergeCell ref="C12:C13"/>
  </mergeCells>
  <printOptions horizontalCentered="1" verticalCentered="1"/>
  <pageMargins left="0" right="0" top="0" bottom="0" header="0.31496062992125984" footer="0.31496062992125984"/>
  <pageSetup paperSize="9" scale="7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Travaux</vt:lpstr>
      <vt:lpstr>Fonctionnement</vt:lpstr>
      <vt:lpstr>Fonctionnement!Zone_d_impression</vt:lpstr>
      <vt:lpstr>Travaux!Zone_d_impression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2019-11-06T15:19:29Z</dcterms:modified>
</cp:coreProperties>
</file>